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LICITAÇÕES\LICITAÇÃO - ANO 2017\Concorrência 2017\"/>
    </mc:Choice>
  </mc:AlternateContent>
  <bookViews>
    <workbookView xWindow="0" yWindow="0" windowWidth="20490" windowHeight="7755" firstSheet="2" activeTab="4"/>
  </bookViews>
  <sheets>
    <sheet name="INVÓLUCRO 1" sheetId="1" r:id="rId1"/>
    <sheet name="INVÓLUCRO 3" sheetId="2" r:id="rId2"/>
    <sheet name="SOMÁTÓRIO NOTAS" sheetId="3" r:id="rId3"/>
    <sheet name="NOTAS - PROPOSTA DE PREÇO" sheetId="4" r:id="rId4"/>
    <sheet name="SOMÁTÓRIO NOTAS (técnico + preç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5" l="1"/>
  <c r="D5" i="5"/>
  <c r="D6" i="5"/>
  <c r="D7" i="5"/>
  <c r="D8" i="5"/>
  <c r="D9" i="5"/>
  <c r="D4" i="5"/>
  <c r="C5" i="5"/>
  <c r="C6" i="5"/>
  <c r="C7" i="5"/>
  <c r="E7" i="5" s="1"/>
  <c r="C8" i="5"/>
  <c r="C9" i="5"/>
  <c r="C10" i="5"/>
  <c r="C4" i="5"/>
  <c r="E5" i="5" l="1"/>
  <c r="E9" i="5"/>
  <c r="E6" i="5"/>
  <c r="E8" i="5"/>
  <c r="E10" i="5"/>
  <c r="E4" i="5"/>
  <c r="M10" i="2"/>
  <c r="L10" i="2"/>
  <c r="K10" i="2"/>
  <c r="M9" i="2"/>
  <c r="L9" i="2"/>
  <c r="K9" i="2"/>
  <c r="K8" i="2"/>
  <c r="L8" i="2"/>
  <c r="M8" i="2"/>
  <c r="K11" i="2"/>
  <c r="L11" i="2"/>
  <c r="M11" i="2"/>
  <c r="K12" i="2"/>
  <c r="L12" i="2"/>
  <c r="M12" i="2"/>
  <c r="K6" i="2"/>
  <c r="L6" i="2"/>
  <c r="M6" i="2"/>
  <c r="M7" i="2"/>
  <c r="L7" i="2"/>
  <c r="K7" i="2"/>
  <c r="O9" i="1"/>
  <c r="P9" i="1"/>
  <c r="Q9" i="1"/>
  <c r="O11" i="1"/>
  <c r="P11" i="1"/>
  <c r="Q11" i="1"/>
  <c r="O8" i="1"/>
  <c r="P8" i="1"/>
  <c r="Q8" i="1"/>
  <c r="O6" i="1"/>
  <c r="P6" i="1"/>
  <c r="Q6" i="1"/>
  <c r="O12" i="1"/>
  <c r="P12" i="1"/>
  <c r="Q12" i="1"/>
  <c r="O10" i="1"/>
  <c r="P10" i="1"/>
  <c r="Q10" i="1"/>
  <c r="P7" i="1"/>
  <c r="Q7" i="1"/>
  <c r="O7" i="1"/>
  <c r="N10" i="2" l="1"/>
  <c r="D10" i="3" s="1"/>
  <c r="E10" i="3" s="1"/>
  <c r="N9" i="2"/>
  <c r="D9" i="3" s="1"/>
  <c r="E9" i="3" s="1"/>
  <c r="N7" i="2"/>
  <c r="D5" i="3" s="1"/>
  <c r="E5" i="3" s="1"/>
  <c r="N12" i="2"/>
  <c r="D8" i="3" s="1"/>
  <c r="E8" i="3" s="1"/>
  <c r="N11" i="2"/>
  <c r="D6" i="3" s="1"/>
  <c r="E6" i="3" s="1"/>
  <c r="N8" i="2"/>
  <c r="D7" i="3" s="1"/>
  <c r="E7" i="3" s="1"/>
  <c r="N6" i="2"/>
  <c r="D4" i="3" s="1"/>
  <c r="E4" i="3" s="1"/>
  <c r="R7" i="1"/>
  <c r="R10" i="1"/>
  <c r="R12" i="1"/>
  <c r="R6" i="1"/>
  <c r="R8" i="1"/>
  <c r="R11" i="1"/>
  <c r="R9" i="1"/>
</calcChain>
</file>

<file path=xl/sharedStrings.xml><?xml version="1.0" encoding="utf-8"?>
<sst xmlns="http://schemas.openxmlformats.org/spreadsheetml/2006/main" count="135" uniqueCount="50">
  <si>
    <t>INVÓLUCRO Nº 01 (via não identificada)</t>
  </si>
  <si>
    <t>Campanha</t>
  </si>
  <si>
    <t>Identificação da licitante</t>
  </si>
  <si>
    <t>Média</t>
  </si>
  <si>
    <t>Situação</t>
  </si>
  <si>
    <t>"PEP - Agora posso pagar"</t>
  </si>
  <si>
    <t>Raciocínio Básico</t>
  </si>
  <si>
    <t>Estratégia de Comunicação Publicitária</t>
  </si>
  <si>
    <t>Idéia Criativa</t>
  </si>
  <si>
    <t>Estratégia de Mídia e não Mídia</t>
  </si>
  <si>
    <t>Eduardo Henrique Eltink</t>
  </si>
  <si>
    <t>Ricardo Perazzo Campanini</t>
  </si>
  <si>
    <t>Anderson de Souza Oliveira</t>
  </si>
  <si>
    <t>NOTAS</t>
  </si>
  <si>
    <t>Somatória Notas</t>
  </si>
  <si>
    <t>"Nossa parcela de compromisso com o Município. Descontos que se tornam benefícios para você e melhorias para nossa cidade"</t>
  </si>
  <si>
    <t>"Vem desconto para você, volta benefícios para Salto"</t>
  </si>
  <si>
    <t>"PEP 2017 - Descontos para você ficar tranquilo e a cidade 100% desenvolvida"</t>
  </si>
  <si>
    <t>"PEP - um salto para o futuro"</t>
  </si>
  <si>
    <t>"Tô em dia, tô tranquilo"</t>
  </si>
  <si>
    <t>"Agarre essa oportunidade"</t>
  </si>
  <si>
    <t>CLASSIFICADO</t>
  </si>
  <si>
    <t>INVÓLUCRO Nº 03</t>
  </si>
  <si>
    <t>Licitante</t>
  </si>
  <si>
    <t>Octopus Comunicação</t>
  </si>
  <si>
    <t>Capacidade de Atendimento</t>
  </si>
  <si>
    <t>Repertório</t>
  </si>
  <si>
    <t>Relatos de Soluções de Problemas de Comunicação</t>
  </si>
  <si>
    <t>Área Comunicação</t>
  </si>
  <si>
    <t>Lume Comunicação</t>
  </si>
  <si>
    <t>Desafio Assessoria Publicitária</t>
  </si>
  <si>
    <t>Produto Propaganda</t>
  </si>
  <si>
    <t>Tai Marketing</t>
  </si>
  <si>
    <t>Opus Propaganda Marketing e Pesquisa</t>
  </si>
  <si>
    <t>Invólucro nº 1 (não identificado)</t>
  </si>
  <si>
    <t>Invólucro nº 3</t>
  </si>
  <si>
    <t>Soma</t>
  </si>
  <si>
    <t>Classificação</t>
  </si>
  <si>
    <t>SOMATÓRIO NOTAS - PROPOSTA TÉCNICA</t>
  </si>
  <si>
    <t>PROPOSTA DE PREÇOS - INVÓLUCRO Nº 4</t>
  </si>
  <si>
    <t>Invólucro nº 4 (%)</t>
  </si>
  <si>
    <t>Nota</t>
  </si>
  <si>
    <t>SOMATÓRIO NOTAS - NOTA TÉCNICA + NOTA DE PREÇOS</t>
  </si>
  <si>
    <t>Nota Técnica Final</t>
  </si>
  <si>
    <t>Nota de Preços Final</t>
  </si>
  <si>
    <t>Soma (Nota Final)</t>
  </si>
  <si>
    <t>Nota atribuída de acordo com o item 13.20.1 do edital.</t>
  </si>
  <si>
    <t>Classificação de acordo com o item 13.23 do edital.</t>
  </si>
  <si>
    <t>Manoel Nóbrega</t>
  </si>
  <si>
    <t>Presidente da Comissão Permanente de Licitações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</si>
</sst>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 wrapText="1"/>
    </xf>
    <xf numFmtId="9" fontId="0" fillId="0" borderId="8" xfId="1" applyFon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 wrapText="1"/>
    </xf>
    <xf numFmtId="9" fontId="0" fillId="0" borderId="11" xfId="1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topLeftCell="B1" zoomScale="80" zoomScaleNormal="80" workbookViewId="0">
      <selection activeCell="R10" sqref="R10"/>
    </sheetView>
  </sheetViews>
  <sheetFormatPr defaultRowHeight="15" x14ac:dyDescent="0.25"/>
  <cols>
    <col min="1" max="1" width="32.85546875" customWidth="1"/>
    <col min="2" max="2" width="23.140625" bestFit="1" customWidth="1"/>
    <col min="3" max="3" width="11.42578125" customWidth="1"/>
    <col min="4" max="4" width="12.42578125" customWidth="1"/>
    <col min="5" max="6" width="11.7109375" customWidth="1"/>
    <col min="7" max="7" width="12.28515625" customWidth="1"/>
    <col min="8" max="8" width="14.5703125" customWidth="1"/>
    <col min="9" max="10" width="11.5703125" customWidth="1"/>
    <col min="11" max="11" width="10.5703125" customWidth="1"/>
    <col min="12" max="12" width="12" customWidth="1"/>
    <col min="13" max="13" width="11.85546875" customWidth="1"/>
    <col min="14" max="14" width="11.42578125" customWidth="1"/>
    <col min="15" max="15" width="10.42578125" customWidth="1"/>
    <col min="16" max="16" width="11.42578125" customWidth="1"/>
    <col min="17" max="18" width="10.5703125" customWidth="1"/>
    <col min="19" max="19" width="14.140625" customWidth="1"/>
  </cols>
  <sheetData>
    <row r="1" spans="1:19" ht="15.75" thickBo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4"/>
    </row>
    <row r="2" spans="1:19" ht="15.75" thickBot="1" x14ac:dyDescent="0.3"/>
    <row r="3" spans="1:19" ht="15.75" thickBot="1" x14ac:dyDescent="0.3">
      <c r="C3" s="28" t="s">
        <v>13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30"/>
      <c r="R3" s="4"/>
    </row>
    <row r="4" spans="1:19" ht="15.75" thickBot="1" x14ac:dyDescent="0.3">
      <c r="C4" s="25" t="s">
        <v>6</v>
      </c>
      <c r="D4" s="26"/>
      <c r="E4" s="27"/>
      <c r="F4" s="25" t="s">
        <v>7</v>
      </c>
      <c r="G4" s="26"/>
      <c r="H4" s="27"/>
      <c r="I4" s="25" t="s">
        <v>8</v>
      </c>
      <c r="J4" s="26"/>
      <c r="K4" s="27"/>
      <c r="L4" s="25" t="s">
        <v>9</v>
      </c>
      <c r="M4" s="26"/>
      <c r="N4" s="27"/>
      <c r="O4" s="31" t="s">
        <v>14</v>
      </c>
      <c r="P4" s="32"/>
      <c r="Q4" s="33"/>
      <c r="R4" s="5"/>
    </row>
    <row r="5" spans="1:19" s="1" customFormat="1" ht="45.75" thickBot="1" x14ac:dyDescent="0.3">
      <c r="A5" s="16" t="s">
        <v>1</v>
      </c>
      <c r="B5" s="16" t="s">
        <v>2</v>
      </c>
      <c r="C5" s="16" t="s">
        <v>10</v>
      </c>
      <c r="D5" s="16" t="s">
        <v>11</v>
      </c>
      <c r="E5" s="16" t="s">
        <v>12</v>
      </c>
      <c r="F5" s="16" t="s">
        <v>10</v>
      </c>
      <c r="G5" s="16" t="s">
        <v>11</v>
      </c>
      <c r="H5" s="16" t="s">
        <v>12</v>
      </c>
      <c r="I5" s="16" t="s">
        <v>10</v>
      </c>
      <c r="J5" s="16" t="s">
        <v>11</v>
      </c>
      <c r="K5" s="16" t="s">
        <v>12</v>
      </c>
      <c r="L5" s="16" t="s">
        <v>10</v>
      </c>
      <c r="M5" s="16" t="s">
        <v>11</v>
      </c>
      <c r="N5" s="16" t="s">
        <v>12</v>
      </c>
      <c r="O5" s="16" t="s">
        <v>10</v>
      </c>
      <c r="P5" s="16" t="s">
        <v>11</v>
      </c>
      <c r="Q5" s="16" t="s">
        <v>12</v>
      </c>
      <c r="R5" s="16" t="s">
        <v>3</v>
      </c>
      <c r="S5" s="16" t="s">
        <v>4</v>
      </c>
    </row>
    <row r="6" spans="1:19" s="1" customFormat="1" x14ac:dyDescent="0.25">
      <c r="A6" s="11" t="s">
        <v>18</v>
      </c>
      <c r="B6" s="11" t="s">
        <v>33</v>
      </c>
      <c r="C6" s="12">
        <v>9.8000000000000007</v>
      </c>
      <c r="D6" s="12">
        <v>9.8000000000000007</v>
      </c>
      <c r="E6" s="12">
        <v>9.6999999999999993</v>
      </c>
      <c r="F6" s="12">
        <v>9.6999999999999993</v>
      </c>
      <c r="G6" s="12">
        <v>9.6999999999999993</v>
      </c>
      <c r="H6" s="12">
        <v>9.8000000000000007</v>
      </c>
      <c r="I6" s="12">
        <v>14.8</v>
      </c>
      <c r="J6" s="12">
        <v>14.9</v>
      </c>
      <c r="K6" s="12">
        <v>14.8</v>
      </c>
      <c r="L6" s="12">
        <v>9.8000000000000007</v>
      </c>
      <c r="M6" s="12">
        <v>9.8000000000000007</v>
      </c>
      <c r="N6" s="12">
        <v>9.9</v>
      </c>
      <c r="O6" s="12">
        <f t="shared" ref="O6:O12" si="0">SUM(C6,F6,I6,L6)</f>
        <v>44.099999999999994</v>
      </c>
      <c r="P6" s="12">
        <f t="shared" ref="P6:Q12" si="1">D6+G6+J6+M6</f>
        <v>44.2</v>
      </c>
      <c r="Q6" s="12">
        <f t="shared" si="1"/>
        <v>44.199999999999996</v>
      </c>
      <c r="R6" s="13">
        <f t="shared" ref="R6:R12" si="2">(O6+P6+Q6)/3</f>
        <v>44.166666666666664</v>
      </c>
      <c r="S6" s="14" t="s">
        <v>21</v>
      </c>
    </row>
    <row r="7" spans="1:19" s="1" customFormat="1" x14ac:dyDescent="0.25">
      <c r="A7" s="6" t="s">
        <v>5</v>
      </c>
      <c r="B7" s="6" t="s">
        <v>24</v>
      </c>
      <c r="C7" s="7">
        <v>9.6</v>
      </c>
      <c r="D7" s="7">
        <v>9.6</v>
      </c>
      <c r="E7" s="7">
        <v>9.5</v>
      </c>
      <c r="F7" s="7">
        <v>9.6</v>
      </c>
      <c r="G7" s="7">
        <v>9.5</v>
      </c>
      <c r="H7" s="7">
        <v>9.6</v>
      </c>
      <c r="I7" s="7">
        <v>14.3</v>
      </c>
      <c r="J7" s="7">
        <v>14.5</v>
      </c>
      <c r="K7" s="7">
        <v>14</v>
      </c>
      <c r="L7" s="7">
        <v>9.6999999999999993</v>
      </c>
      <c r="M7" s="7">
        <v>9.6</v>
      </c>
      <c r="N7" s="7">
        <v>9.6999999999999993</v>
      </c>
      <c r="O7" s="7">
        <f t="shared" si="0"/>
        <v>43.2</v>
      </c>
      <c r="P7" s="7">
        <f t="shared" si="1"/>
        <v>43.2</v>
      </c>
      <c r="Q7" s="7">
        <f t="shared" si="1"/>
        <v>42.8</v>
      </c>
      <c r="R7" s="8">
        <f t="shared" si="2"/>
        <v>43.066666666666663</v>
      </c>
      <c r="S7" s="9" t="s">
        <v>21</v>
      </c>
    </row>
    <row r="8" spans="1:19" s="1" customFormat="1" ht="45" x14ac:dyDescent="0.25">
      <c r="A8" s="10" t="s">
        <v>17</v>
      </c>
      <c r="B8" s="6" t="s">
        <v>29</v>
      </c>
      <c r="C8" s="7">
        <v>9.6999999999999993</v>
      </c>
      <c r="D8" s="7">
        <v>9.8000000000000007</v>
      </c>
      <c r="E8" s="7">
        <v>9.6</v>
      </c>
      <c r="F8" s="7">
        <v>9</v>
      </c>
      <c r="G8" s="7">
        <v>8.8000000000000007</v>
      </c>
      <c r="H8" s="7">
        <v>8.9</v>
      </c>
      <c r="I8" s="7">
        <v>14.1</v>
      </c>
      <c r="J8" s="7">
        <v>14</v>
      </c>
      <c r="K8" s="7">
        <v>13.5</v>
      </c>
      <c r="L8" s="7">
        <v>9.9</v>
      </c>
      <c r="M8" s="7">
        <v>9.8000000000000007</v>
      </c>
      <c r="N8" s="7">
        <v>9.6999999999999993</v>
      </c>
      <c r="O8" s="7">
        <f t="shared" si="0"/>
        <v>42.699999999999996</v>
      </c>
      <c r="P8" s="7">
        <f t="shared" si="1"/>
        <v>42.400000000000006</v>
      </c>
      <c r="Q8" s="7">
        <f t="shared" si="1"/>
        <v>41.7</v>
      </c>
      <c r="R8" s="8">
        <f t="shared" si="2"/>
        <v>42.266666666666666</v>
      </c>
      <c r="S8" s="9" t="s">
        <v>21</v>
      </c>
    </row>
    <row r="9" spans="1:19" s="1" customFormat="1" ht="60" x14ac:dyDescent="0.25">
      <c r="A9" s="10" t="s">
        <v>15</v>
      </c>
      <c r="B9" s="6" t="s">
        <v>30</v>
      </c>
      <c r="C9" s="7">
        <v>9.1</v>
      </c>
      <c r="D9" s="7">
        <v>9.1</v>
      </c>
      <c r="E9" s="7">
        <v>9</v>
      </c>
      <c r="F9" s="7">
        <v>9.8000000000000007</v>
      </c>
      <c r="G9" s="7">
        <v>9.6999999999999993</v>
      </c>
      <c r="H9" s="7">
        <v>9.6999999999999993</v>
      </c>
      <c r="I9" s="7">
        <v>13.5</v>
      </c>
      <c r="J9" s="7">
        <v>13.2</v>
      </c>
      <c r="K9" s="7">
        <v>13</v>
      </c>
      <c r="L9" s="7">
        <v>9.1</v>
      </c>
      <c r="M9" s="7">
        <v>9</v>
      </c>
      <c r="N9" s="7">
        <v>9.1999999999999993</v>
      </c>
      <c r="O9" s="7">
        <f t="shared" si="0"/>
        <v>41.5</v>
      </c>
      <c r="P9" s="7">
        <f t="shared" si="1"/>
        <v>41</v>
      </c>
      <c r="Q9" s="7">
        <f t="shared" si="1"/>
        <v>40.9</v>
      </c>
      <c r="R9" s="8">
        <f t="shared" si="2"/>
        <v>41.133333333333333</v>
      </c>
      <c r="S9" s="9" t="s">
        <v>21</v>
      </c>
    </row>
    <row r="10" spans="1:19" s="1" customFormat="1" x14ac:dyDescent="0.25">
      <c r="A10" s="6" t="s">
        <v>20</v>
      </c>
      <c r="B10" s="6" t="s">
        <v>28</v>
      </c>
      <c r="C10" s="7">
        <v>9.1</v>
      </c>
      <c r="D10" s="7">
        <v>8.8000000000000007</v>
      </c>
      <c r="E10" s="7">
        <v>9</v>
      </c>
      <c r="F10" s="7">
        <v>8.9</v>
      </c>
      <c r="G10" s="7">
        <v>8.6</v>
      </c>
      <c r="H10" s="7">
        <v>8.6999999999999993</v>
      </c>
      <c r="I10" s="7">
        <v>13.5</v>
      </c>
      <c r="J10" s="7">
        <v>14</v>
      </c>
      <c r="K10" s="7">
        <v>13</v>
      </c>
      <c r="L10" s="7">
        <v>8.6999999999999993</v>
      </c>
      <c r="M10" s="7">
        <v>8.9</v>
      </c>
      <c r="N10" s="7">
        <v>9</v>
      </c>
      <c r="O10" s="7">
        <f t="shared" si="0"/>
        <v>40.200000000000003</v>
      </c>
      <c r="P10" s="7">
        <f t="shared" si="1"/>
        <v>40.299999999999997</v>
      </c>
      <c r="Q10" s="7">
        <f t="shared" si="1"/>
        <v>39.700000000000003</v>
      </c>
      <c r="R10" s="8">
        <f t="shared" si="2"/>
        <v>40.06666666666667</v>
      </c>
      <c r="S10" s="9" t="s">
        <v>21</v>
      </c>
    </row>
    <row r="11" spans="1:19" s="1" customFormat="1" ht="30" x14ac:dyDescent="0.25">
      <c r="A11" s="10" t="s">
        <v>16</v>
      </c>
      <c r="B11" s="6" t="s">
        <v>31</v>
      </c>
      <c r="C11" s="7">
        <v>9.6999999999999993</v>
      </c>
      <c r="D11" s="7">
        <v>9.6999999999999993</v>
      </c>
      <c r="E11" s="7">
        <v>9.8000000000000007</v>
      </c>
      <c r="F11" s="7">
        <v>8.1999999999999993</v>
      </c>
      <c r="G11" s="7">
        <v>8.1</v>
      </c>
      <c r="H11" s="7">
        <v>8</v>
      </c>
      <c r="I11" s="7">
        <v>13.8</v>
      </c>
      <c r="J11" s="7">
        <v>13.6</v>
      </c>
      <c r="K11" s="7">
        <v>13.4</v>
      </c>
      <c r="L11" s="7">
        <v>8</v>
      </c>
      <c r="M11" s="7">
        <v>7.8</v>
      </c>
      <c r="N11" s="7">
        <v>7.5</v>
      </c>
      <c r="O11" s="7">
        <f t="shared" si="0"/>
        <v>39.700000000000003</v>
      </c>
      <c r="P11" s="7">
        <f t="shared" si="1"/>
        <v>39.199999999999996</v>
      </c>
      <c r="Q11" s="7">
        <f t="shared" si="1"/>
        <v>38.700000000000003</v>
      </c>
      <c r="R11" s="8">
        <f t="shared" si="2"/>
        <v>39.200000000000003</v>
      </c>
      <c r="S11" s="9" t="s">
        <v>21</v>
      </c>
    </row>
    <row r="12" spans="1:19" s="1" customFormat="1" x14ac:dyDescent="0.25">
      <c r="A12" s="6" t="s">
        <v>19</v>
      </c>
      <c r="B12" s="6" t="s">
        <v>32</v>
      </c>
      <c r="C12" s="7">
        <v>9.6999999999999993</v>
      </c>
      <c r="D12" s="7">
        <v>9.6999999999999993</v>
      </c>
      <c r="E12" s="7">
        <v>9.8000000000000007</v>
      </c>
      <c r="F12" s="7">
        <v>8.3000000000000007</v>
      </c>
      <c r="G12" s="7">
        <v>8.1999999999999993</v>
      </c>
      <c r="H12" s="7">
        <v>8</v>
      </c>
      <c r="I12" s="7">
        <v>13</v>
      </c>
      <c r="J12" s="7">
        <v>13.4</v>
      </c>
      <c r="K12" s="7">
        <v>13</v>
      </c>
      <c r="L12" s="7">
        <v>8.3000000000000007</v>
      </c>
      <c r="M12" s="7">
        <v>8.1999999999999993</v>
      </c>
      <c r="N12" s="7">
        <v>8</v>
      </c>
      <c r="O12" s="7">
        <f t="shared" si="0"/>
        <v>39.299999999999997</v>
      </c>
      <c r="P12" s="7">
        <f t="shared" si="1"/>
        <v>39.5</v>
      </c>
      <c r="Q12" s="7">
        <f t="shared" si="1"/>
        <v>38.799999999999997</v>
      </c>
      <c r="R12" s="8">
        <f t="shared" si="2"/>
        <v>39.199999999999996</v>
      </c>
      <c r="S12" s="9" t="s">
        <v>21</v>
      </c>
    </row>
    <row r="13" spans="1:19" s="1" customFormat="1" x14ac:dyDescent="0.25"/>
    <row r="14" spans="1:19" s="1" customFormat="1" x14ac:dyDescent="0.25"/>
    <row r="15" spans="1:19" s="2" customFormat="1" x14ac:dyDescent="0.25"/>
    <row r="16" spans="1:19" s="2" customFormat="1" x14ac:dyDescent="0.25"/>
    <row r="17" spans="1:2" s="2" customFormat="1" x14ac:dyDescent="0.25"/>
    <row r="18" spans="1:2" s="2" customFormat="1" x14ac:dyDescent="0.25"/>
    <row r="19" spans="1:2" s="2" customFormat="1" x14ac:dyDescent="0.25"/>
    <row r="20" spans="1:2" s="2" customFormat="1" x14ac:dyDescent="0.25"/>
    <row r="21" spans="1:2" s="2" customFormat="1" x14ac:dyDescent="0.25"/>
    <row r="22" spans="1:2" s="2" customFormat="1" x14ac:dyDescent="0.25">
      <c r="A22" s="3"/>
      <c r="B22" s="3"/>
    </row>
    <row r="23" spans="1:2" s="2" customFormat="1" x14ac:dyDescent="0.25">
      <c r="A23" s="3"/>
      <c r="B23" s="3"/>
    </row>
    <row r="24" spans="1:2" s="2" customFormat="1" x14ac:dyDescent="0.25">
      <c r="A24" s="3"/>
      <c r="B24" s="3"/>
    </row>
    <row r="25" spans="1:2" s="2" customFormat="1" x14ac:dyDescent="0.25">
      <c r="A25" s="3"/>
      <c r="B25" s="3"/>
    </row>
    <row r="26" spans="1:2" s="2" customFormat="1" x14ac:dyDescent="0.25">
      <c r="A26" s="3"/>
      <c r="B26" s="3"/>
    </row>
    <row r="27" spans="1:2" s="2" customFormat="1" x14ac:dyDescent="0.25">
      <c r="A27" s="3"/>
      <c r="B27" s="3"/>
    </row>
    <row r="28" spans="1:2" s="2" customFormat="1" x14ac:dyDescent="0.25">
      <c r="B28" s="3"/>
    </row>
    <row r="29" spans="1:2" s="2" customFormat="1" x14ac:dyDescent="0.25"/>
  </sheetData>
  <mergeCells count="7">
    <mergeCell ref="A1:S1"/>
    <mergeCell ref="C4:E4"/>
    <mergeCell ref="F4:H4"/>
    <mergeCell ref="I4:K4"/>
    <mergeCell ref="L4:N4"/>
    <mergeCell ref="C3:Q3"/>
    <mergeCell ref="O4:Q4"/>
  </mergeCells>
  <pageMargins left="0.511811024" right="0.511811024" top="0.78740157499999996" bottom="0.78740157499999996" header="0.31496062000000002" footer="0.31496062000000002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zoomScale="80" zoomScaleNormal="80" workbookViewId="0">
      <selection activeCell="A10" sqref="A10"/>
    </sheetView>
  </sheetViews>
  <sheetFormatPr defaultRowHeight="15" x14ac:dyDescent="0.25"/>
  <cols>
    <col min="1" max="1" width="40.140625" customWidth="1"/>
    <col min="2" max="2" width="11.42578125" customWidth="1"/>
    <col min="3" max="3" width="12.42578125" customWidth="1"/>
    <col min="4" max="5" width="11.7109375" customWidth="1"/>
    <col min="6" max="6" width="12.28515625" customWidth="1"/>
    <col min="7" max="7" width="13" customWidth="1"/>
    <col min="8" max="9" width="11.5703125" customWidth="1"/>
    <col min="10" max="10" width="11.85546875" customWidth="1"/>
    <col min="11" max="11" width="10.42578125" customWidth="1"/>
    <col min="12" max="12" width="11.42578125" customWidth="1"/>
    <col min="13" max="14" width="10.5703125" customWidth="1"/>
    <col min="15" max="15" width="14.140625" customWidth="1"/>
  </cols>
  <sheetData>
    <row r="1" spans="1:15" ht="15.75" thickBot="1" x14ac:dyDescent="0.3">
      <c r="A1" s="23" t="s">
        <v>22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4"/>
    </row>
    <row r="2" spans="1:15" ht="15.75" thickBot="1" x14ac:dyDescent="0.3"/>
    <row r="3" spans="1:15" ht="15.75" thickBot="1" x14ac:dyDescent="0.3">
      <c r="B3" s="28" t="s">
        <v>13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  <c r="N3" s="4"/>
    </row>
    <row r="4" spans="1:15" ht="30.75" customHeight="1" thickBot="1" x14ac:dyDescent="0.3">
      <c r="B4" s="31" t="s">
        <v>25</v>
      </c>
      <c r="C4" s="32"/>
      <c r="D4" s="33"/>
      <c r="E4" s="31" t="s">
        <v>26</v>
      </c>
      <c r="F4" s="32"/>
      <c r="G4" s="33"/>
      <c r="H4" s="34" t="s">
        <v>27</v>
      </c>
      <c r="I4" s="35"/>
      <c r="J4" s="36"/>
      <c r="K4" s="31" t="s">
        <v>14</v>
      </c>
      <c r="L4" s="32"/>
      <c r="M4" s="33"/>
      <c r="N4" s="5"/>
    </row>
    <row r="5" spans="1:15" s="1" customFormat="1" ht="45.75" thickBot="1" x14ac:dyDescent="0.3">
      <c r="A5" s="16" t="s">
        <v>23</v>
      </c>
      <c r="B5" s="16" t="s">
        <v>10</v>
      </c>
      <c r="C5" s="16" t="s">
        <v>11</v>
      </c>
      <c r="D5" s="16" t="s">
        <v>12</v>
      </c>
      <c r="E5" s="16" t="s">
        <v>10</v>
      </c>
      <c r="F5" s="16" t="s">
        <v>11</v>
      </c>
      <c r="G5" s="16" t="s">
        <v>12</v>
      </c>
      <c r="H5" s="16" t="s">
        <v>10</v>
      </c>
      <c r="I5" s="16" t="s">
        <v>11</v>
      </c>
      <c r="J5" s="16" t="s">
        <v>12</v>
      </c>
      <c r="K5" s="16" t="s">
        <v>10</v>
      </c>
      <c r="L5" s="16" t="s">
        <v>11</v>
      </c>
      <c r="M5" s="16" t="s">
        <v>12</v>
      </c>
      <c r="N5" s="16" t="s">
        <v>3</v>
      </c>
      <c r="O5" s="16" t="s">
        <v>4</v>
      </c>
    </row>
    <row r="6" spans="1:15" s="1" customFormat="1" x14ac:dyDescent="0.25">
      <c r="A6" s="6" t="s">
        <v>33</v>
      </c>
      <c r="B6" s="7">
        <v>10</v>
      </c>
      <c r="C6" s="7">
        <v>10</v>
      </c>
      <c r="D6" s="7">
        <v>10</v>
      </c>
      <c r="E6" s="7">
        <v>10</v>
      </c>
      <c r="F6" s="7">
        <v>10</v>
      </c>
      <c r="G6" s="7">
        <v>9.9</v>
      </c>
      <c r="H6" s="7">
        <v>5</v>
      </c>
      <c r="I6" s="7">
        <v>5</v>
      </c>
      <c r="J6" s="7">
        <v>5</v>
      </c>
      <c r="K6" s="12">
        <f t="shared" ref="K6:M8" si="0">B6+E6+H6</f>
        <v>25</v>
      </c>
      <c r="L6" s="12">
        <f t="shared" si="0"/>
        <v>25</v>
      </c>
      <c r="M6" s="12">
        <f t="shared" si="0"/>
        <v>24.9</v>
      </c>
      <c r="N6" s="8">
        <f t="shared" ref="N6:N12" si="1">(K6+L6+M6)/3</f>
        <v>24.966666666666669</v>
      </c>
      <c r="O6" s="9" t="s">
        <v>21</v>
      </c>
    </row>
    <row r="7" spans="1:15" s="1" customFormat="1" x14ac:dyDescent="0.25">
      <c r="A7" s="11" t="s">
        <v>24</v>
      </c>
      <c r="B7" s="12">
        <v>9.8000000000000007</v>
      </c>
      <c r="C7" s="12">
        <v>9.8000000000000007</v>
      </c>
      <c r="D7" s="12">
        <v>9.6999999999999993</v>
      </c>
      <c r="E7" s="12">
        <v>10</v>
      </c>
      <c r="F7" s="12">
        <v>10</v>
      </c>
      <c r="G7" s="12">
        <v>10</v>
      </c>
      <c r="H7" s="12">
        <v>5</v>
      </c>
      <c r="I7" s="12">
        <v>5</v>
      </c>
      <c r="J7" s="12">
        <v>5</v>
      </c>
      <c r="K7" s="12">
        <f t="shared" si="0"/>
        <v>24.8</v>
      </c>
      <c r="L7" s="12">
        <f t="shared" si="0"/>
        <v>24.8</v>
      </c>
      <c r="M7" s="12">
        <f t="shared" si="0"/>
        <v>24.7</v>
      </c>
      <c r="N7" s="13">
        <f t="shared" si="1"/>
        <v>24.766666666666666</v>
      </c>
      <c r="O7" s="14" t="s">
        <v>21</v>
      </c>
    </row>
    <row r="8" spans="1:15" s="1" customFormat="1" x14ac:dyDescent="0.25">
      <c r="A8" s="6" t="s">
        <v>28</v>
      </c>
      <c r="B8" s="7">
        <v>9.6999999999999993</v>
      </c>
      <c r="C8" s="7">
        <v>9.6999999999999993</v>
      </c>
      <c r="D8" s="7">
        <v>9.6</v>
      </c>
      <c r="E8" s="7">
        <v>10</v>
      </c>
      <c r="F8" s="7">
        <v>10</v>
      </c>
      <c r="G8" s="7">
        <v>10</v>
      </c>
      <c r="H8" s="7">
        <v>5</v>
      </c>
      <c r="I8" s="7">
        <v>5</v>
      </c>
      <c r="J8" s="7">
        <v>5</v>
      </c>
      <c r="K8" s="12">
        <f t="shared" si="0"/>
        <v>24.7</v>
      </c>
      <c r="L8" s="12">
        <f t="shared" si="0"/>
        <v>24.7</v>
      </c>
      <c r="M8" s="12">
        <f t="shared" si="0"/>
        <v>24.6</v>
      </c>
      <c r="N8" s="8">
        <f t="shared" si="1"/>
        <v>24.666666666666668</v>
      </c>
      <c r="O8" s="9" t="s">
        <v>21</v>
      </c>
    </row>
    <row r="9" spans="1:15" s="1" customFormat="1" x14ac:dyDescent="0.25">
      <c r="A9" s="6" t="s">
        <v>31</v>
      </c>
      <c r="B9" s="7">
        <v>9.8000000000000007</v>
      </c>
      <c r="C9" s="7">
        <v>9.6999999999999993</v>
      </c>
      <c r="D9" s="7">
        <v>9.5</v>
      </c>
      <c r="E9" s="7">
        <v>10</v>
      </c>
      <c r="F9" s="7">
        <v>9.9</v>
      </c>
      <c r="G9" s="7">
        <v>9.8000000000000007</v>
      </c>
      <c r="H9" s="7">
        <v>5</v>
      </c>
      <c r="I9" s="7">
        <v>5</v>
      </c>
      <c r="J9" s="7">
        <v>4.8</v>
      </c>
      <c r="K9" s="12">
        <f t="shared" ref="K9:K10" si="2">B9+E9+H9</f>
        <v>24.8</v>
      </c>
      <c r="L9" s="12">
        <f t="shared" ref="L9:L10" si="3">C9+F9+I9</f>
        <v>24.6</v>
      </c>
      <c r="M9" s="12">
        <f t="shared" ref="M9:M10" si="4">D9+G9+J9</f>
        <v>24.1</v>
      </c>
      <c r="N9" s="8">
        <f t="shared" si="1"/>
        <v>24.5</v>
      </c>
      <c r="O9" s="9" t="s">
        <v>21</v>
      </c>
    </row>
    <row r="10" spans="1:15" s="1" customFormat="1" x14ac:dyDescent="0.25">
      <c r="A10" s="6" t="s">
        <v>32</v>
      </c>
      <c r="B10" s="7">
        <v>9.8000000000000007</v>
      </c>
      <c r="C10" s="7">
        <v>9.6999999999999993</v>
      </c>
      <c r="D10" s="7">
        <v>9.6</v>
      </c>
      <c r="E10" s="7">
        <v>9.8000000000000007</v>
      </c>
      <c r="F10" s="7">
        <v>9.5</v>
      </c>
      <c r="G10" s="7">
        <v>9.5</v>
      </c>
      <c r="H10" s="7">
        <v>5</v>
      </c>
      <c r="I10" s="7">
        <v>5</v>
      </c>
      <c r="J10" s="7">
        <v>5</v>
      </c>
      <c r="K10" s="12">
        <f t="shared" si="2"/>
        <v>24.6</v>
      </c>
      <c r="L10" s="12">
        <f t="shared" si="3"/>
        <v>24.2</v>
      </c>
      <c r="M10" s="12">
        <f t="shared" si="4"/>
        <v>24.1</v>
      </c>
      <c r="N10" s="8">
        <f t="shared" si="1"/>
        <v>24.3</v>
      </c>
      <c r="O10" s="9" t="s">
        <v>21</v>
      </c>
    </row>
    <row r="11" spans="1:15" s="1" customFormat="1" x14ac:dyDescent="0.25">
      <c r="A11" s="6" t="s">
        <v>29</v>
      </c>
      <c r="B11" s="7">
        <v>9.4</v>
      </c>
      <c r="C11" s="7">
        <v>9.4</v>
      </c>
      <c r="D11" s="7">
        <v>9.1999999999999993</v>
      </c>
      <c r="E11" s="7">
        <v>9.8000000000000007</v>
      </c>
      <c r="F11" s="7">
        <v>9.6999999999999993</v>
      </c>
      <c r="G11" s="7">
        <v>9.6</v>
      </c>
      <c r="H11" s="7">
        <v>4.8</v>
      </c>
      <c r="I11" s="7">
        <v>4.7</v>
      </c>
      <c r="J11" s="7">
        <v>4.7</v>
      </c>
      <c r="K11" s="12">
        <f t="shared" ref="K11:K12" si="5">B11+E11+H11</f>
        <v>24.000000000000004</v>
      </c>
      <c r="L11" s="12">
        <f t="shared" ref="L11:L12" si="6">C11+F11+I11</f>
        <v>23.8</v>
      </c>
      <c r="M11" s="12">
        <f t="shared" ref="M11:M12" si="7">D11+G11+J11</f>
        <v>23.499999999999996</v>
      </c>
      <c r="N11" s="8">
        <f t="shared" si="1"/>
        <v>23.766666666666666</v>
      </c>
      <c r="O11" s="9" t="s">
        <v>21</v>
      </c>
    </row>
    <row r="12" spans="1:15" s="1" customFormat="1" x14ac:dyDescent="0.25">
      <c r="A12" s="6" t="s">
        <v>30</v>
      </c>
      <c r="B12" s="7">
        <v>9.6</v>
      </c>
      <c r="C12" s="7">
        <v>9.6999999999999993</v>
      </c>
      <c r="D12" s="7">
        <v>9.6</v>
      </c>
      <c r="E12" s="7">
        <v>9.5</v>
      </c>
      <c r="F12" s="7">
        <v>9.3000000000000007</v>
      </c>
      <c r="G12" s="7">
        <v>9.3000000000000007</v>
      </c>
      <c r="H12" s="7">
        <v>4.5999999999999996</v>
      </c>
      <c r="I12" s="7">
        <v>4.5999999999999996</v>
      </c>
      <c r="J12" s="7">
        <v>4.5</v>
      </c>
      <c r="K12" s="12">
        <f t="shared" si="5"/>
        <v>23.700000000000003</v>
      </c>
      <c r="L12" s="12">
        <f t="shared" si="6"/>
        <v>23.6</v>
      </c>
      <c r="M12" s="12">
        <f t="shared" si="7"/>
        <v>23.4</v>
      </c>
      <c r="N12" s="8">
        <f t="shared" si="1"/>
        <v>23.566666666666666</v>
      </c>
      <c r="O12" s="9" t="s">
        <v>21</v>
      </c>
    </row>
    <row r="14" spans="1:15" s="1" customFormat="1" x14ac:dyDescent="0.25"/>
    <row r="15" spans="1:15" s="1" customFormat="1" x14ac:dyDescent="0.25"/>
    <row r="16" spans="1:15" s="2" customFormat="1" x14ac:dyDescent="0.25"/>
    <row r="17" spans="1:1" s="2" customFormat="1" x14ac:dyDescent="0.25"/>
    <row r="18" spans="1:1" s="2" customFormat="1" x14ac:dyDescent="0.25"/>
    <row r="19" spans="1:1" s="2" customFormat="1" x14ac:dyDescent="0.25"/>
    <row r="20" spans="1:1" s="2" customFormat="1" x14ac:dyDescent="0.25"/>
    <row r="21" spans="1:1" s="2" customFormat="1" x14ac:dyDescent="0.25"/>
    <row r="22" spans="1:1" s="2" customFormat="1" x14ac:dyDescent="0.25"/>
    <row r="23" spans="1:1" s="2" customFormat="1" x14ac:dyDescent="0.25">
      <c r="A23" s="3"/>
    </row>
    <row r="24" spans="1:1" s="2" customFormat="1" x14ac:dyDescent="0.25">
      <c r="A24" s="3"/>
    </row>
    <row r="25" spans="1:1" s="2" customFormat="1" x14ac:dyDescent="0.25">
      <c r="A25" s="3"/>
    </row>
    <row r="26" spans="1:1" s="2" customFormat="1" x14ac:dyDescent="0.25">
      <c r="A26" s="3"/>
    </row>
    <row r="27" spans="1:1" s="2" customFormat="1" x14ac:dyDescent="0.25">
      <c r="A27" s="3"/>
    </row>
    <row r="28" spans="1:1" s="2" customFormat="1" x14ac:dyDescent="0.25">
      <c r="A28" s="3"/>
    </row>
    <row r="29" spans="1:1" s="2" customFormat="1" x14ac:dyDescent="0.25">
      <c r="A29" s="3"/>
    </row>
    <row r="30" spans="1:1" s="2" customFormat="1" x14ac:dyDescent="0.25"/>
  </sheetData>
  <mergeCells count="6">
    <mergeCell ref="A1:O1"/>
    <mergeCell ref="B3:M3"/>
    <mergeCell ref="B4:D4"/>
    <mergeCell ref="E4:G4"/>
    <mergeCell ref="H4:J4"/>
    <mergeCell ref="K4:M4"/>
  </mergeCells>
  <pageMargins left="0.511811024" right="0.511811024" top="0.78740157499999996" bottom="0.78740157499999996" header="0.31496062000000002" footer="0.31496062000000002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="80" zoomScaleNormal="80" workbookViewId="0">
      <selection activeCell="A2" sqref="A2"/>
    </sheetView>
  </sheetViews>
  <sheetFormatPr defaultRowHeight="15" x14ac:dyDescent="0.25"/>
  <cols>
    <col min="1" max="1" width="14.140625" customWidth="1"/>
    <col min="2" max="2" width="40.140625" customWidth="1"/>
    <col min="3" max="3" width="24.140625" customWidth="1"/>
    <col min="4" max="4" width="21" customWidth="1"/>
    <col min="5" max="5" width="11.85546875" customWidth="1"/>
  </cols>
  <sheetData>
    <row r="1" spans="1:5" ht="15.75" thickBot="1" x14ac:dyDescent="0.3">
      <c r="A1" s="22" t="s">
        <v>38</v>
      </c>
      <c r="B1" s="23"/>
      <c r="C1" s="23"/>
      <c r="D1" s="23"/>
      <c r="E1" s="24"/>
    </row>
    <row r="2" spans="1:5" ht="15.75" thickBot="1" x14ac:dyDescent="0.3"/>
    <row r="3" spans="1:5" s="1" customFormat="1" ht="30.75" thickBot="1" x14ac:dyDescent="0.3">
      <c r="A3" s="16" t="s">
        <v>37</v>
      </c>
      <c r="B3" s="15" t="s">
        <v>23</v>
      </c>
      <c r="C3" s="16" t="s">
        <v>34</v>
      </c>
      <c r="D3" s="16" t="s">
        <v>35</v>
      </c>
      <c r="E3" s="16" t="s">
        <v>36</v>
      </c>
    </row>
    <row r="4" spans="1:5" s="1" customFormat="1" x14ac:dyDescent="0.25">
      <c r="A4" s="14">
        <v>1</v>
      </c>
      <c r="B4" s="6" t="s">
        <v>33</v>
      </c>
      <c r="C4" s="12">
        <v>44.17</v>
      </c>
      <c r="D4" s="8">
        <f>'INVÓLUCRO 3'!N6</f>
        <v>24.966666666666669</v>
      </c>
      <c r="E4" s="17">
        <f>SUM(C4:D4)</f>
        <v>69.13666666666667</v>
      </c>
    </row>
    <row r="5" spans="1:5" s="1" customFormat="1" x14ac:dyDescent="0.25">
      <c r="A5" s="9">
        <v>2</v>
      </c>
      <c r="B5" s="11" t="s">
        <v>24</v>
      </c>
      <c r="C5" s="12">
        <v>43.07</v>
      </c>
      <c r="D5" s="8">
        <f>'INVÓLUCRO 3'!N7</f>
        <v>24.766666666666666</v>
      </c>
      <c r="E5" s="17">
        <f t="shared" ref="E5:E10" si="0">SUM(C5:D5)</f>
        <v>67.836666666666673</v>
      </c>
    </row>
    <row r="6" spans="1:5" s="1" customFormat="1" x14ac:dyDescent="0.25">
      <c r="A6" s="9">
        <v>3</v>
      </c>
      <c r="B6" s="6" t="s">
        <v>29</v>
      </c>
      <c r="C6" s="7">
        <v>42.27</v>
      </c>
      <c r="D6" s="8">
        <f>'INVÓLUCRO 3'!N11</f>
        <v>23.766666666666666</v>
      </c>
      <c r="E6" s="17">
        <f>SUM(C6:D6)</f>
        <v>66.036666666666662</v>
      </c>
    </row>
    <row r="7" spans="1:5" s="1" customFormat="1" x14ac:dyDescent="0.25">
      <c r="A7" s="9">
        <v>4</v>
      </c>
      <c r="B7" s="6" t="s">
        <v>28</v>
      </c>
      <c r="C7" s="7">
        <v>40.07</v>
      </c>
      <c r="D7" s="8">
        <f>'INVÓLUCRO 3'!N8</f>
        <v>24.666666666666668</v>
      </c>
      <c r="E7" s="17">
        <f t="shared" si="0"/>
        <v>64.736666666666665</v>
      </c>
    </row>
    <row r="8" spans="1:5" s="1" customFormat="1" x14ac:dyDescent="0.25">
      <c r="A8" s="9">
        <v>5</v>
      </c>
      <c r="B8" s="6" t="s">
        <v>30</v>
      </c>
      <c r="C8" s="7">
        <v>41.13</v>
      </c>
      <c r="D8" s="8">
        <f>'INVÓLUCRO 3'!N12</f>
        <v>23.566666666666666</v>
      </c>
      <c r="E8" s="17">
        <f>SUM(C8:D8)</f>
        <v>64.696666666666673</v>
      </c>
    </row>
    <row r="9" spans="1:5" s="1" customFormat="1" x14ac:dyDescent="0.25">
      <c r="A9" s="9">
        <v>6</v>
      </c>
      <c r="B9" s="6" t="s">
        <v>31</v>
      </c>
      <c r="C9" s="7">
        <v>39.200000000000003</v>
      </c>
      <c r="D9" s="8">
        <f>'INVÓLUCRO 3'!N9</f>
        <v>24.5</v>
      </c>
      <c r="E9" s="17">
        <f t="shared" si="0"/>
        <v>63.7</v>
      </c>
    </row>
    <row r="10" spans="1:5" s="1" customFormat="1" x14ac:dyDescent="0.25">
      <c r="A10" s="9">
        <v>7</v>
      </c>
      <c r="B10" s="6" t="s">
        <v>32</v>
      </c>
      <c r="C10" s="7">
        <v>39.200000000000003</v>
      </c>
      <c r="D10" s="8">
        <f>'INVÓLUCRO 3'!N10</f>
        <v>24.3</v>
      </c>
      <c r="E10" s="17">
        <f t="shared" si="0"/>
        <v>63.5</v>
      </c>
    </row>
    <row r="11" spans="1:5" s="1" customFormat="1" x14ac:dyDescent="0.25"/>
    <row r="14" spans="1:5" s="1" customFormat="1" x14ac:dyDescent="0.25"/>
    <row r="15" spans="1:5" s="1" customFormat="1" x14ac:dyDescent="0.25"/>
    <row r="16" spans="1:5" s="2" customFormat="1" x14ac:dyDescent="0.25"/>
    <row r="17" spans="2:2" s="2" customFormat="1" x14ac:dyDescent="0.25"/>
    <row r="18" spans="2:2" s="2" customFormat="1" x14ac:dyDescent="0.25"/>
    <row r="19" spans="2:2" s="2" customFormat="1" x14ac:dyDescent="0.25"/>
    <row r="20" spans="2:2" s="2" customFormat="1" x14ac:dyDescent="0.25"/>
    <row r="21" spans="2:2" s="2" customFormat="1" x14ac:dyDescent="0.25"/>
    <row r="22" spans="2:2" s="2" customFormat="1" x14ac:dyDescent="0.25"/>
    <row r="23" spans="2:2" s="2" customFormat="1" x14ac:dyDescent="0.25">
      <c r="B23" s="3"/>
    </row>
    <row r="24" spans="2:2" s="2" customFormat="1" x14ac:dyDescent="0.25">
      <c r="B24" s="3"/>
    </row>
    <row r="25" spans="2:2" s="2" customFormat="1" x14ac:dyDescent="0.25">
      <c r="B25" s="3"/>
    </row>
    <row r="26" spans="2:2" s="2" customFormat="1" x14ac:dyDescent="0.25">
      <c r="B26" s="3"/>
    </row>
    <row r="27" spans="2:2" s="2" customFormat="1" x14ac:dyDescent="0.25">
      <c r="B27" s="3"/>
    </row>
    <row r="28" spans="2:2" s="2" customFormat="1" x14ac:dyDescent="0.25">
      <c r="B28" s="3"/>
    </row>
    <row r="29" spans="2:2" s="2" customFormat="1" x14ac:dyDescent="0.25">
      <c r="B29" s="3"/>
    </row>
    <row r="30" spans="2:2" s="2" customFormat="1" x14ac:dyDescent="0.25"/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="80" zoomScaleNormal="80" workbookViewId="0">
      <selection sqref="A1:C12"/>
    </sheetView>
  </sheetViews>
  <sheetFormatPr defaultRowHeight="15" x14ac:dyDescent="0.25"/>
  <cols>
    <col min="1" max="1" width="40.140625" customWidth="1"/>
    <col min="2" max="2" width="21" customWidth="1"/>
    <col min="3" max="3" width="11.85546875" customWidth="1"/>
  </cols>
  <sheetData>
    <row r="1" spans="1:3" ht="15.75" thickBot="1" x14ac:dyDescent="0.3">
      <c r="A1" s="22" t="s">
        <v>39</v>
      </c>
      <c r="B1" s="23"/>
      <c r="C1" s="24"/>
    </row>
    <row r="2" spans="1:3" ht="15.75" thickBot="1" x14ac:dyDescent="0.3"/>
    <row r="3" spans="1:3" s="1" customFormat="1" ht="15.75" thickBot="1" x14ac:dyDescent="0.3">
      <c r="A3" s="16" t="s">
        <v>23</v>
      </c>
      <c r="B3" s="16" t="s">
        <v>40</v>
      </c>
      <c r="C3" s="16" t="s">
        <v>41</v>
      </c>
    </row>
    <row r="4" spans="1:3" s="1" customFormat="1" x14ac:dyDescent="0.25">
      <c r="A4" s="11" t="s">
        <v>33</v>
      </c>
      <c r="B4" s="20">
        <v>0.5</v>
      </c>
      <c r="C4" s="17">
        <v>30</v>
      </c>
    </row>
    <row r="5" spans="1:3" s="1" customFormat="1" x14ac:dyDescent="0.25">
      <c r="A5" s="6" t="s">
        <v>24</v>
      </c>
      <c r="B5" s="18">
        <v>0.5</v>
      </c>
      <c r="C5" s="19">
        <v>30</v>
      </c>
    </row>
    <row r="6" spans="1:3" s="1" customFormat="1" x14ac:dyDescent="0.25">
      <c r="A6" s="6" t="s">
        <v>29</v>
      </c>
      <c r="B6" s="18">
        <v>0.5</v>
      </c>
      <c r="C6" s="19">
        <v>30</v>
      </c>
    </row>
    <row r="7" spans="1:3" s="1" customFormat="1" x14ac:dyDescent="0.25">
      <c r="A7" s="6" t="s">
        <v>28</v>
      </c>
      <c r="B7" s="18">
        <v>0.5</v>
      </c>
      <c r="C7" s="19">
        <v>30</v>
      </c>
    </row>
    <row r="8" spans="1:3" s="1" customFormat="1" x14ac:dyDescent="0.25">
      <c r="A8" s="6" t="s">
        <v>30</v>
      </c>
      <c r="B8" s="18">
        <v>0.5</v>
      </c>
      <c r="C8" s="19">
        <v>30</v>
      </c>
    </row>
    <row r="9" spans="1:3" s="1" customFormat="1" x14ac:dyDescent="0.25">
      <c r="A9" s="6" t="s">
        <v>31</v>
      </c>
      <c r="B9" s="18">
        <v>0.5</v>
      </c>
      <c r="C9" s="19">
        <v>30</v>
      </c>
    </row>
    <row r="10" spans="1:3" s="1" customFormat="1" x14ac:dyDescent="0.25">
      <c r="A10" s="6" t="s">
        <v>32</v>
      </c>
      <c r="B10" s="18">
        <v>0.5</v>
      </c>
      <c r="C10" s="19">
        <v>30</v>
      </c>
    </row>
    <row r="11" spans="1:3" s="1" customFormat="1" x14ac:dyDescent="0.25"/>
    <row r="12" spans="1:3" x14ac:dyDescent="0.25">
      <c r="A12" s="21" t="s">
        <v>46</v>
      </c>
    </row>
    <row r="14" spans="1:3" s="1" customFormat="1" x14ac:dyDescent="0.25"/>
    <row r="15" spans="1:3" s="1" customFormat="1" x14ac:dyDescent="0.25"/>
    <row r="16" spans="1:3" s="2" customFormat="1" x14ac:dyDescent="0.25"/>
    <row r="17" spans="1:1" s="2" customFormat="1" x14ac:dyDescent="0.25"/>
    <row r="18" spans="1:1" s="2" customFormat="1" x14ac:dyDescent="0.25"/>
    <row r="19" spans="1:1" s="2" customFormat="1" x14ac:dyDescent="0.25"/>
    <row r="20" spans="1:1" s="2" customFormat="1" x14ac:dyDescent="0.25"/>
    <row r="21" spans="1:1" s="2" customFormat="1" x14ac:dyDescent="0.25"/>
    <row r="22" spans="1:1" s="2" customFormat="1" x14ac:dyDescent="0.25"/>
    <row r="23" spans="1:1" s="2" customFormat="1" x14ac:dyDescent="0.25">
      <c r="A23" s="3"/>
    </row>
    <row r="24" spans="1:1" s="2" customFormat="1" x14ac:dyDescent="0.25">
      <c r="A24" s="3"/>
    </row>
    <row r="25" spans="1:1" s="2" customFormat="1" x14ac:dyDescent="0.25">
      <c r="A25" s="3"/>
    </row>
    <row r="26" spans="1:1" s="2" customFormat="1" x14ac:dyDescent="0.25">
      <c r="A26" s="3"/>
    </row>
    <row r="27" spans="1:1" s="2" customFormat="1" x14ac:dyDescent="0.25">
      <c r="A27" s="3"/>
    </row>
    <row r="28" spans="1:1" s="2" customFormat="1" x14ac:dyDescent="0.25">
      <c r="A28" s="3"/>
    </row>
    <row r="29" spans="1:1" s="2" customFormat="1" x14ac:dyDescent="0.25">
      <c r="A29" s="3"/>
    </row>
    <row r="30" spans="1:1" s="2" customFormat="1" x14ac:dyDescent="0.25"/>
  </sheetData>
  <mergeCells count="1">
    <mergeCell ref="A1:C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0" zoomScale="80" zoomScaleNormal="80" workbookViewId="0">
      <selection activeCell="A29" sqref="A29:G29"/>
    </sheetView>
  </sheetViews>
  <sheetFormatPr defaultRowHeight="15" x14ac:dyDescent="0.25"/>
  <cols>
    <col min="1" max="1" width="14.140625" customWidth="1"/>
    <col min="2" max="2" width="40.140625" customWidth="1"/>
    <col min="3" max="3" width="24.140625" customWidth="1"/>
    <col min="4" max="4" width="21" customWidth="1"/>
    <col min="5" max="5" width="15.5703125" customWidth="1"/>
  </cols>
  <sheetData>
    <row r="1" spans="1:5" ht="15.75" thickBot="1" x14ac:dyDescent="0.3">
      <c r="A1" s="22" t="s">
        <v>42</v>
      </c>
      <c r="B1" s="23"/>
      <c r="C1" s="23"/>
      <c r="D1" s="23"/>
      <c r="E1" s="24"/>
    </row>
    <row r="2" spans="1:5" ht="15.75" thickBot="1" x14ac:dyDescent="0.3"/>
    <row r="3" spans="1:5" s="1" customFormat="1" ht="30.75" thickBot="1" x14ac:dyDescent="0.3">
      <c r="A3" s="16" t="s">
        <v>37</v>
      </c>
      <c r="B3" s="15" t="s">
        <v>23</v>
      </c>
      <c r="C3" s="16" t="s">
        <v>43</v>
      </c>
      <c r="D3" s="16" t="s">
        <v>44</v>
      </c>
      <c r="E3" s="16" t="s">
        <v>45</v>
      </c>
    </row>
    <row r="4" spans="1:5" s="1" customFormat="1" x14ac:dyDescent="0.25">
      <c r="A4" s="14">
        <v>1</v>
      </c>
      <c r="B4" s="6" t="s">
        <v>33</v>
      </c>
      <c r="C4" s="13">
        <f>'SOMÁTÓRIO NOTAS'!E4</f>
        <v>69.13666666666667</v>
      </c>
      <c r="D4" s="8">
        <f>'NOTAS - PROPOSTA DE PREÇO'!C4</f>
        <v>30</v>
      </c>
      <c r="E4" s="17">
        <f>SUM(C4:D4)</f>
        <v>99.13666666666667</v>
      </c>
    </row>
    <row r="5" spans="1:5" s="1" customFormat="1" x14ac:dyDescent="0.25">
      <c r="A5" s="9">
        <v>2</v>
      </c>
      <c r="B5" s="11" t="s">
        <v>24</v>
      </c>
      <c r="C5" s="13">
        <f>'SOMÁTÓRIO NOTAS'!E5</f>
        <v>67.836666666666673</v>
      </c>
      <c r="D5" s="8">
        <f>'NOTAS - PROPOSTA DE PREÇO'!C5</f>
        <v>30</v>
      </c>
      <c r="E5" s="17">
        <f t="shared" ref="E5:E10" si="0">SUM(C5:D5)</f>
        <v>97.836666666666673</v>
      </c>
    </row>
    <row r="6" spans="1:5" s="1" customFormat="1" x14ac:dyDescent="0.25">
      <c r="A6" s="9">
        <v>3</v>
      </c>
      <c r="B6" s="6" t="s">
        <v>29</v>
      </c>
      <c r="C6" s="13">
        <f>'SOMÁTÓRIO NOTAS'!E6</f>
        <v>66.036666666666662</v>
      </c>
      <c r="D6" s="8">
        <f>'NOTAS - PROPOSTA DE PREÇO'!C6</f>
        <v>30</v>
      </c>
      <c r="E6" s="17">
        <f>SUM(C6:D6)</f>
        <v>96.036666666666662</v>
      </c>
    </row>
    <row r="7" spans="1:5" s="1" customFormat="1" x14ac:dyDescent="0.25">
      <c r="A7" s="9">
        <v>4</v>
      </c>
      <c r="B7" s="6" t="s">
        <v>28</v>
      </c>
      <c r="C7" s="13">
        <f>'SOMÁTÓRIO NOTAS'!E7</f>
        <v>64.736666666666665</v>
      </c>
      <c r="D7" s="8">
        <f>'NOTAS - PROPOSTA DE PREÇO'!C7</f>
        <v>30</v>
      </c>
      <c r="E7" s="17">
        <f t="shared" si="0"/>
        <v>94.736666666666665</v>
      </c>
    </row>
    <row r="8" spans="1:5" s="1" customFormat="1" x14ac:dyDescent="0.25">
      <c r="A8" s="9">
        <v>5</v>
      </c>
      <c r="B8" s="6" t="s">
        <v>30</v>
      </c>
      <c r="C8" s="13">
        <f>'SOMÁTÓRIO NOTAS'!E8</f>
        <v>64.696666666666673</v>
      </c>
      <c r="D8" s="8">
        <f>'NOTAS - PROPOSTA DE PREÇO'!C8</f>
        <v>30</v>
      </c>
      <c r="E8" s="17">
        <f>SUM(C8:D8)</f>
        <v>94.696666666666673</v>
      </c>
    </row>
    <row r="9" spans="1:5" s="1" customFormat="1" x14ac:dyDescent="0.25">
      <c r="A9" s="9">
        <v>6</v>
      </c>
      <c r="B9" s="6" t="s">
        <v>31</v>
      </c>
      <c r="C9" s="13">
        <f>'SOMÁTÓRIO NOTAS'!E9</f>
        <v>63.7</v>
      </c>
      <c r="D9" s="8">
        <f>'NOTAS - PROPOSTA DE PREÇO'!C9</f>
        <v>30</v>
      </c>
      <c r="E9" s="17">
        <f t="shared" si="0"/>
        <v>93.7</v>
      </c>
    </row>
    <row r="10" spans="1:5" s="1" customFormat="1" x14ac:dyDescent="0.25">
      <c r="A10" s="9">
        <v>7</v>
      </c>
      <c r="B10" s="6" t="s">
        <v>32</v>
      </c>
      <c r="C10" s="13">
        <f>'SOMÁTÓRIO NOTAS'!E10</f>
        <v>63.5</v>
      </c>
      <c r="D10" s="8">
        <f>'NOTAS - PROPOSTA DE PREÇO'!C10</f>
        <v>30</v>
      </c>
      <c r="E10" s="17">
        <f t="shared" si="0"/>
        <v>93.5</v>
      </c>
    </row>
    <row r="11" spans="1:5" s="1" customFormat="1" x14ac:dyDescent="0.25"/>
    <row r="12" spans="1:5" x14ac:dyDescent="0.25">
      <c r="A12" t="s">
        <v>47</v>
      </c>
    </row>
    <row r="14" spans="1:5" s="1" customFormat="1" ht="15.75" thickBot="1" x14ac:dyDescent="0.3"/>
    <row r="15" spans="1:5" s="1" customFormat="1" ht="15.75" thickBot="1" x14ac:dyDescent="0.3">
      <c r="B15" s="22" t="s">
        <v>39</v>
      </c>
      <c r="C15" s="23"/>
      <c r="D15" s="24"/>
    </row>
    <row r="16" spans="1:5" s="2" customFormat="1" ht="15.75" thickBot="1" x14ac:dyDescent="0.3">
      <c r="B16"/>
      <c r="C16"/>
      <c r="D16"/>
    </row>
    <row r="17" spans="1:7" s="2" customFormat="1" ht="15.75" thickBot="1" x14ac:dyDescent="0.3">
      <c r="B17" s="16" t="s">
        <v>23</v>
      </c>
      <c r="C17" s="16" t="s">
        <v>40</v>
      </c>
      <c r="D17" s="16" t="s">
        <v>41</v>
      </c>
    </row>
    <row r="18" spans="1:7" s="2" customFormat="1" x14ac:dyDescent="0.25">
      <c r="B18" s="11" t="s">
        <v>33</v>
      </c>
      <c r="C18" s="20">
        <v>0.5</v>
      </c>
      <c r="D18" s="17">
        <v>30</v>
      </c>
    </row>
    <row r="19" spans="1:7" s="2" customFormat="1" x14ac:dyDescent="0.25">
      <c r="B19" s="6" t="s">
        <v>24</v>
      </c>
      <c r="C19" s="18">
        <v>0.5</v>
      </c>
      <c r="D19" s="19">
        <v>30</v>
      </c>
    </row>
    <row r="20" spans="1:7" s="2" customFormat="1" x14ac:dyDescent="0.25">
      <c r="B20" s="6" t="s">
        <v>29</v>
      </c>
      <c r="C20" s="18">
        <v>0.5</v>
      </c>
      <c r="D20" s="19">
        <v>30</v>
      </c>
    </row>
    <row r="21" spans="1:7" s="2" customFormat="1" x14ac:dyDescent="0.25">
      <c r="B21" s="6" t="s">
        <v>28</v>
      </c>
      <c r="C21" s="18">
        <v>0.5</v>
      </c>
      <c r="D21" s="19">
        <v>30</v>
      </c>
    </row>
    <row r="22" spans="1:7" s="2" customFormat="1" x14ac:dyDescent="0.25">
      <c r="B22" s="6" t="s">
        <v>30</v>
      </c>
      <c r="C22" s="18">
        <v>0.5</v>
      </c>
      <c r="D22" s="19">
        <v>30</v>
      </c>
    </row>
    <row r="23" spans="1:7" s="2" customFormat="1" x14ac:dyDescent="0.25">
      <c r="B23" s="6" t="s">
        <v>31</v>
      </c>
      <c r="C23" s="18">
        <v>0.5</v>
      </c>
      <c r="D23" s="19">
        <v>30</v>
      </c>
    </row>
    <row r="24" spans="1:7" s="2" customFormat="1" x14ac:dyDescent="0.25">
      <c r="B24" s="6" t="s">
        <v>32</v>
      </c>
      <c r="C24" s="18">
        <v>0.5</v>
      </c>
      <c r="D24" s="19">
        <v>30</v>
      </c>
    </row>
    <row r="25" spans="1:7" s="2" customFormat="1" x14ac:dyDescent="0.25">
      <c r="B25" s="1"/>
      <c r="C25" s="1"/>
      <c r="D25" s="1"/>
    </row>
    <row r="26" spans="1:7" s="2" customFormat="1" x14ac:dyDescent="0.25">
      <c r="B26" s="21" t="s">
        <v>46</v>
      </c>
      <c r="C26"/>
      <c r="D26"/>
    </row>
    <row r="27" spans="1:7" s="2" customFormat="1" x14ac:dyDescent="0.25">
      <c r="B27" s="3"/>
    </row>
    <row r="28" spans="1:7" s="2" customFormat="1" x14ac:dyDescent="0.25">
      <c r="B28" s="3"/>
    </row>
    <row r="29" spans="1:7" s="2" customFormat="1" x14ac:dyDescent="0.25">
      <c r="A29" s="38" t="s">
        <v>48</v>
      </c>
      <c r="B29" s="38"/>
      <c r="C29" s="38"/>
      <c r="D29" s="38"/>
      <c r="E29" s="38"/>
      <c r="F29" s="38"/>
      <c r="G29" s="38"/>
    </row>
    <row r="30" spans="1:7" s="2" customFormat="1" x14ac:dyDescent="0.25">
      <c r="A30" s="37" t="s">
        <v>49</v>
      </c>
      <c r="B30" s="37"/>
      <c r="C30" s="37"/>
      <c r="D30" s="37"/>
      <c r="E30" s="37"/>
      <c r="F30" s="37"/>
      <c r="G30" s="37"/>
    </row>
  </sheetData>
  <mergeCells count="4">
    <mergeCell ref="A1:E1"/>
    <mergeCell ref="B15:D15"/>
    <mergeCell ref="A29:G29"/>
    <mergeCell ref="A30:G30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INVÓLUCRO 1</vt:lpstr>
      <vt:lpstr>INVÓLUCRO 3</vt:lpstr>
      <vt:lpstr>SOMÁTÓRIO NOTAS</vt:lpstr>
      <vt:lpstr>NOTAS - PROPOSTA DE PREÇO</vt:lpstr>
      <vt:lpstr>SOMÁTÓRIO NOTAS (técnico + preç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Moura Campos</dc:creator>
  <cp:lastModifiedBy>Denise Moura Campos</cp:lastModifiedBy>
  <cp:lastPrinted>2018-03-09T16:20:20Z</cp:lastPrinted>
  <dcterms:created xsi:type="dcterms:W3CDTF">2018-02-02T15:14:28Z</dcterms:created>
  <dcterms:modified xsi:type="dcterms:W3CDTF">2018-03-09T16:20:47Z</dcterms:modified>
</cp:coreProperties>
</file>